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fl01\14_経営改善支援センター\22.その他(事前相談会・全体会議報告・実績(4月統括)・HP・センター業務日誌(済み分）　ほか）\１ホームページ起案・原本\"/>
    </mc:Choice>
  </mc:AlternateContent>
  <bookViews>
    <workbookView xWindow="10230" yWindow="-15" windowWidth="10275" windowHeight="8955" activeTab="2"/>
  </bookViews>
  <sheets>
    <sheet name="個人(8%)" sheetId="1" r:id="rId1"/>
    <sheet name="個人(10%) " sheetId="5" r:id="rId2"/>
    <sheet name="法人(10%)" sheetId="4" r:id="rId3"/>
  </sheets>
  <calcPr calcId="162913"/>
</workbook>
</file>

<file path=xl/calcChain.xml><?xml version="1.0" encoding="utf-8"?>
<calcChain xmlns="http://schemas.openxmlformats.org/spreadsheetml/2006/main">
  <c r="E35" i="5" l="1"/>
  <c r="F28" i="5"/>
  <c r="D20" i="5" l="1"/>
  <c r="H35" i="5"/>
  <c r="F29" i="5"/>
  <c r="H20" i="5" s="1"/>
  <c r="E31" i="4"/>
  <c r="F27" i="4"/>
  <c r="E35" i="1"/>
  <c r="H31" i="4" l="1"/>
  <c r="D19" i="4"/>
  <c r="H19" i="4" s="1"/>
  <c r="F30" i="5"/>
  <c r="F31" i="5" s="1"/>
  <c r="F32" i="5" s="1"/>
  <c r="F28" i="1"/>
  <c r="F30" i="1" l="1"/>
  <c r="F31" i="1" s="1"/>
  <c r="F32" i="1" s="1"/>
  <c r="D20" i="1"/>
  <c r="F29" i="1"/>
  <c r="H20" i="1" s="1"/>
  <c r="H35" i="1"/>
</calcChain>
</file>

<file path=xl/sharedStrings.xml><?xml version="1.0" encoding="utf-8"?>
<sst xmlns="http://schemas.openxmlformats.org/spreadsheetml/2006/main" count="141" uniqueCount="53">
  <si>
    <t>住所</t>
    <rPh sb="0" eb="2">
      <t>ジュウショ</t>
    </rPh>
    <phoneticPr fontId="2"/>
  </si>
  <si>
    <t>会社名</t>
    <rPh sb="0" eb="3">
      <t>カイシャメイ</t>
    </rPh>
    <phoneticPr fontId="2"/>
  </si>
  <si>
    <t>氏名</t>
    <rPh sb="0" eb="2">
      <t>シメイ</t>
    </rPh>
    <phoneticPr fontId="2"/>
  </si>
  <si>
    <t>認定支援機関</t>
    <rPh sb="0" eb="2">
      <t>ニンテイ</t>
    </rPh>
    <rPh sb="2" eb="4">
      <t>シエン</t>
    </rPh>
    <rPh sb="4" eb="6">
      <t>キカン</t>
    </rPh>
    <phoneticPr fontId="2"/>
  </si>
  <si>
    <t>請求額</t>
    <rPh sb="0" eb="2">
      <t>セイキュウ</t>
    </rPh>
    <rPh sb="2" eb="3">
      <t>ガク</t>
    </rPh>
    <phoneticPr fontId="2"/>
  </si>
  <si>
    <t>円</t>
    <rPh sb="0" eb="1">
      <t>エン</t>
    </rPh>
    <phoneticPr fontId="2"/>
  </si>
  <si>
    <t>内訳</t>
    <rPh sb="0" eb="2">
      <t>ウチワケ</t>
    </rPh>
    <phoneticPr fontId="2"/>
  </si>
  <si>
    <t>Ｂ</t>
    <phoneticPr fontId="2"/>
  </si>
  <si>
    <t>Ｃ＝Ａ－Ｂ</t>
    <phoneticPr fontId="2"/>
  </si>
  <si>
    <t>Ｅ＝Ｃ－Ｄ</t>
    <phoneticPr fontId="2"/>
  </si>
  <si>
    <t>&lt;認定支援機関が個人の場合&gt;</t>
    <rPh sb="1" eb="3">
      <t>ニンテイ</t>
    </rPh>
    <rPh sb="3" eb="5">
      <t>シエン</t>
    </rPh>
    <rPh sb="5" eb="7">
      <t>キカン</t>
    </rPh>
    <rPh sb="8" eb="10">
      <t>コジン</t>
    </rPh>
    <rPh sb="11" eb="13">
      <t>バアイ</t>
    </rPh>
    <phoneticPr fontId="2"/>
  </si>
  <si>
    <t xml:space="preserve">        印</t>
    <rPh sb="8" eb="9">
      <t>イン</t>
    </rPh>
    <phoneticPr fontId="2"/>
  </si>
  <si>
    <t>振込先</t>
    <rPh sb="0" eb="2">
      <t>フリコミ</t>
    </rPh>
    <rPh sb="2" eb="3">
      <t>サキ</t>
    </rPh>
    <phoneticPr fontId="2"/>
  </si>
  <si>
    <t>△△銀行△△支店　　　普通預金　１２３４５</t>
    <rPh sb="2" eb="4">
      <t>ギンコウ</t>
    </rPh>
    <rPh sb="6" eb="8">
      <t>シテン</t>
    </rPh>
    <rPh sb="11" eb="13">
      <t>フツウ</t>
    </rPh>
    <rPh sb="13" eb="15">
      <t>ヨキン</t>
    </rPh>
    <phoneticPr fontId="2"/>
  </si>
  <si>
    <t>名義</t>
    <rPh sb="0" eb="2">
      <t>メイギ</t>
    </rPh>
    <phoneticPr fontId="2"/>
  </si>
  <si>
    <t>認定支援機関</t>
    <rPh sb="0" eb="2">
      <t>ニンテイ</t>
    </rPh>
    <rPh sb="2" eb="4">
      <t>シエン</t>
    </rPh>
    <rPh sb="4" eb="6">
      <t>キカン</t>
    </rPh>
    <phoneticPr fontId="2"/>
  </si>
  <si>
    <t>&lt;認定支援機関が法人の場合&gt;</t>
    <rPh sb="1" eb="3">
      <t>ニンテイ</t>
    </rPh>
    <rPh sb="3" eb="5">
      <t>シエン</t>
    </rPh>
    <rPh sb="5" eb="7">
      <t>キカン</t>
    </rPh>
    <rPh sb="8" eb="10">
      <t>ホウジン</t>
    </rPh>
    <rPh sb="11" eb="13">
      <t>バアイ</t>
    </rPh>
    <phoneticPr fontId="2"/>
  </si>
  <si>
    <t>計画策定費用見積額</t>
    <rPh sb="0" eb="2">
      <t>ケイカク</t>
    </rPh>
    <rPh sb="2" eb="4">
      <t>サクテイ</t>
    </rPh>
    <rPh sb="4" eb="6">
      <t>ヒヨウ</t>
    </rPh>
    <rPh sb="6" eb="8">
      <t>ミツ</t>
    </rPh>
    <rPh sb="8" eb="9">
      <t>ガク</t>
    </rPh>
    <phoneticPr fontId="2"/>
  </si>
  <si>
    <t>支払予定上限</t>
    <rPh sb="0" eb="2">
      <t>シハライ</t>
    </rPh>
    <rPh sb="2" eb="4">
      <t>ヨテイ</t>
    </rPh>
    <rPh sb="4" eb="6">
      <t>ジョウゲン</t>
    </rPh>
    <phoneticPr fontId="2"/>
  </si>
  <si>
    <t>円</t>
    <rPh sb="0" eb="1">
      <t>エン</t>
    </rPh>
    <phoneticPr fontId="2"/>
  </si>
  <si>
    <t>円</t>
    <rPh sb="0" eb="1">
      <t>エン</t>
    </rPh>
    <phoneticPr fontId="2"/>
  </si>
  <si>
    <t>円　≧</t>
    <rPh sb="0" eb="1">
      <t>エン</t>
    </rPh>
    <phoneticPr fontId="2"/>
  </si>
  <si>
    <t>（費用見積額の2/3かつ２００万円以下）</t>
    <rPh sb="1" eb="3">
      <t>ヒヨウ</t>
    </rPh>
    <rPh sb="3" eb="5">
      <t>ミツ</t>
    </rPh>
    <rPh sb="5" eb="6">
      <t>ガク</t>
    </rPh>
    <rPh sb="15" eb="17">
      <t>マンエン</t>
    </rPh>
    <rPh sb="17" eb="19">
      <t>イカ</t>
    </rPh>
    <phoneticPr fontId="2"/>
  </si>
  <si>
    <t>　　　↑</t>
    <phoneticPr fontId="2"/>
  </si>
  <si>
    <t>差引請求額</t>
    <rPh sb="0" eb="2">
      <t>サシヒキ</t>
    </rPh>
    <rPh sb="2" eb="4">
      <t>セイキュウ</t>
    </rPh>
    <rPh sb="4" eb="5">
      <t>ガク</t>
    </rPh>
    <phoneticPr fontId="2"/>
  </si>
  <si>
    <t>差引税込請求額</t>
    <rPh sb="0" eb="2">
      <t>サシヒキ</t>
    </rPh>
    <rPh sb="2" eb="4">
      <t>ゼイコミ</t>
    </rPh>
    <rPh sb="4" eb="6">
      <t>セイキュウ</t>
    </rPh>
    <rPh sb="6" eb="7">
      <t>ガク</t>
    </rPh>
    <phoneticPr fontId="2"/>
  </si>
  <si>
    <t>税抜金額</t>
    <rPh sb="0" eb="1">
      <t>ゼイ</t>
    </rPh>
    <rPh sb="1" eb="2">
      <t>ヌ</t>
    </rPh>
    <rPh sb="2" eb="4">
      <t>キンガク</t>
    </rPh>
    <phoneticPr fontId="2"/>
  </si>
  <si>
    <t>差引振込金額</t>
    <rPh sb="0" eb="2">
      <t>サシヒキ</t>
    </rPh>
    <rPh sb="2" eb="4">
      <t>フリコミ</t>
    </rPh>
    <rPh sb="4" eb="6">
      <t>キンガク</t>
    </rPh>
    <phoneticPr fontId="2"/>
  </si>
  <si>
    <t>Ｇ＝C-F</t>
    <phoneticPr fontId="2"/>
  </si>
  <si>
    <t>円）</t>
    <rPh sb="0" eb="1">
      <t>エン</t>
    </rPh>
    <phoneticPr fontId="2"/>
  </si>
  <si>
    <t>（費用見積額の2/3以下かつ２００万円以下）</t>
    <rPh sb="1" eb="3">
      <t>ヒヨウ</t>
    </rPh>
    <rPh sb="3" eb="5">
      <t>ミツ</t>
    </rPh>
    <rPh sb="5" eb="6">
      <t>ガク</t>
    </rPh>
    <rPh sb="10" eb="12">
      <t>イカ</t>
    </rPh>
    <rPh sb="17" eb="19">
      <t>マンエン</t>
    </rPh>
    <rPh sb="19" eb="21">
      <t>イカ</t>
    </rPh>
    <phoneticPr fontId="2"/>
  </si>
  <si>
    <t>請求金額計</t>
    <rPh sb="0" eb="2">
      <t>セイキュウ</t>
    </rPh>
    <rPh sb="2" eb="4">
      <t>キンガク</t>
    </rPh>
    <rPh sb="4" eb="5">
      <t>ケイ</t>
    </rPh>
    <phoneticPr fontId="2"/>
  </si>
  <si>
    <t>費用総額</t>
    <rPh sb="0" eb="2">
      <t>ヒヨウ</t>
    </rPh>
    <rPh sb="2" eb="3">
      <t>ソウ</t>
    </rPh>
    <rPh sb="3" eb="4">
      <t>ガク</t>
    </rPh>
    <phoneticPr fontId="2"/>
  </si>
  <si>
    <t>費用総額</t>
    <rPh sb="0" eb="2">
      <t>ヒヨウ</t>
    </rPh>
    <rPh sb="2" eb="4">
      <t>ソウガク</t>
    </rPh>
    <phoneticPr fontId="2"/>
  </si>
  <si>
    <t>計画策定費用請求書</t>
    <rPh sb="0" eb="2">
      <t>ケイカク</t>
    </rPh>
    <rPh sb="2" eb="4">
      <t>サクテイ</t>
    </rPh>
    <rPh sb="4" eb="6">
      <t>ヒヨウ</t>
    </rPh>
    <rPh sb="6" eb="9">
      <t>セイキュウショ</t>
    </rPh>
    <phoneticPr fontId="2"/>
  </si>
  <si>
    <t>口座を変更する場合は、口座の変更届を提出して下さい。</t>
    <rPh sb="0" eb="2">
      <t>コウザ</t>
    </rPh>
    <rPh sb="3" eb="5">
      <t>ヘンコウ</t>
    </rPh>
    <rPh sb="7" eb="9">
      <t>バアイ</t>
    </rPh>
    <rPh sb="11" eb="13">
      <t>コウザ</t>
    </rPh>
    <rPh sb="14" eb="17">
      <t>ヘンコウトドケ</t>
    </rPh>
    <rPh sb="18" eb="20">
      <t>テイシュツ</t>
    </rPh>
    <rPh sb="22" eb="23">
      <t>クダ</t>
    </rPh>
    <phoneticPr fontId="2"/>
  </si>
  <si>
    <t>但し、○○○株式会社経営改善計画策定支援に係る費用支払として</t>
    <rPh sb="0" eb="1">
      <t>タダ</t>
    </rPh>
    <rPh sb="6" eb="10">
      <t>カブシキガイシャ</t>
    </rPh>
    <rPh sb="10" eb="12">
      <t>ケイエイ</t>
    </rPh>
    <rPh sb="12" eb="14">
      <t>カイゼン</t>
    </rPh>
    <rPh sb="14" eb="16">
      <t>ケイカク</t>
    </rPh>
    <rPh sb="16" eb="18">
      <t>サクテイ</t>
    </rPh>
    <rPh sb="18" eb="20">
      <t>シエン</t>
    </rPh>
    <rPh sb="21" eb="22">
      <t>カカ</t>
    </rPh>
    <rPh sb="23" eb="25">
      <t>ヒヨウ</t>
    </rPh>
    <rPh sb="25" eb="27">
      <t>シハライ</t>
    </rPh>
    <phoneticPr fontId="2"/>
  </si>
  <si>
    <t>上記の振込先口座は承諾書に届出した振込先口座をご記入ください。</t>
    <rPh sb="0" eb="2">
      <t>ジョウキ</t>
    </rPh>
    <rPh sb="3" eb="5">
      <t>フリコミ</t>
    </rPh>
    <rPh sb="5" eb="6">
      <t>サキ</t>
    </rPh>
    <rPh sb="6" eb="8">
      <t>コウザ</t>
    </rPh>
    <rPh sb="9" eb="12">
      <t>ショウダクショ</t>
    </rPh>
    <rPh sb="13" eb="15">
      <t>トドケデ</t>
    </rPh>
    <rPh sb="17" eb="19">
      <t>フリコミ</t>
    </rPh>
    <rPh sb="19" eb="20">
      <t>サキ</t>
    </rPh>
    <rPh sb="20" eb="22">
      <t>コウザ</t>
    </rPh>
    <rPh sb="24" eb="26">
      <t>キニュウ</t>
    </rPh>
    <phoneticPr fontId="2"/>
  </si>
  <si>
    <t>確認</t>
    <rPh sb="0" eb="2">
      <t>カクニン</t>
    </rPh>
    <phoneticPr fontId="2"/>
  </si>
  <si>
    <t>事項</t>
    <rPh sb="0" eb="2">
      <t>ジコウ</t>
    </rPh>
    <phoneticPr fontId="2"/>
  </si>
  <si>
    <t>Ａ　　</t>
    <phoneticPr fontId="2"/>
  </si>
  <si>
    <t>令和　　年　　月　　日</t>
    <rPh sb="0" eb="1">
      <t>レイ</t>
    </rPh>
    <rPh sb="1" eb="2">
      <t>ワ</t>
    </rPh>
    <rPh sb="4" eb="5">
      <t>ネン</t>
    </rPh>
    <rPh sb="7" eb="8">
      <t>ガツ</t>
    </rPh>
    <rPh sb="10" eb="11">
      <t>ニチ</t>
    </rPh>
    <phoneticPr fontId="2"/>
  </si>
  <si>
    <t>D＝C×10/110</t>
    <phoneticPr fontId="2"/>
  </si>
  <si>
    <t>F＝E×10.21%</t>
    <phoneticPr fontId="2"/>
  </si>
  <si>
    <t>源泉所得税（10.21%)</t>
    <rPh sb="0" eb="2">
      <t>ゲンセン</t>
    </rPh>
    <rPh sb="2" eb="5">
      <t>ショトクゼイ</t>
    </rPh>
    <phoneticPr fontId="2"/>
  </si>
  <si>
    <t>源泉所得税（10.21%）</t>
    <rPh sb="0" eb="2">
      <t>ゲンセン</t>
    </rPh>
    <rPh sb="2" eb="5">
      <t>ショトクゼイ</t>
    </rPh>
    <phoneticPr fontId="2"/>
  </si>
  <si>
    <t>D＝C×8/108</t>
    <phoneticPr fontId="2"/>
  </si>
  <si>
    <t>申請者負担金額</t>
    <rPh sb="0" eb="3">
      <t>シンセイシャ</t>
    </rPh>
    <rPh sb="3" eb="5">
      <t>フタン</t>
    </rPh>
    <rPh sb="5" eb="7">
      <t>キンガク</t>
    </rPh>
    <phoneticPr fontId="2"/>
  </si>
  <si>
    <t>（うち消費税</t>
    <rPh sb="3" eb="6">
      <t>ショウヒゼイ</t>
    </rPh>
    <phoneticPr fontId="2"/>
  </si>
  <si>
    <t>うち消費税(8%)</t>
    <rPh sb="2" eb="5">
      <t>ショウヒゼイ</t>
    </rPh>
    <phoneticPr fontId="2"/>
  </si>
  <si>
    <t>うち消費税(10%)</t>
    <rPh sb="2" eb="5">
      <t>ショウヒゼイ</t>
    </rPh>
    <phoneticPr fontId="2"/>
  </si>
  <si>
    <t>（うち消費税(10%)</t>
    <rPh sb="3" eb="6">
      <t>ショウヒゼイ</t>
    </rPh>
    <phoneticPr fontId="2"/>
  </si>
  <si>
    <t>三重県中小企業活性化協議会御中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</si>
</sst>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16"/>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1">
    <xf numFmtId="0" fontId="0" fillId="0" borderId="0" xfId="0">
      <alignment vertical="center"/>
    </xf>
    <xf numFmtId="3" fontId="0" fillId="0" borderId="0" xfId="0" applyNumberFormat="1">
      <alignment vertical="center"/>
    </xf>
    <xf numFmtId="38" fontId="0" fillId="0" borderId="0" xfId="1" applyFo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3" fillId="0" borderId="0" xfId="0" applyFont="1">
      <alignment vertical="center"/>
    </xf>
    <xf numFmtId="0" fontId="0" fillId="0" borderId="0"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56" fontId="0" fillId="0" borderId="0" xfId="0" applyNumberFormat="1">
      <alignment vertical="center"/>
    </xf>
    <xf numFmtId="38" fontId="1" fillId="0" borderId="0" xfId="1" applyFont="1" applyAlignment="1">
      <alignment horizontal="right" vertical="center"/>
    </xf>
    <xf numFmtId="3" fontId="4" fillId="0" borderId="0" xfId="0" applyNumberFormat="1" applyFont="1">
      <alignment vertical="center"/>
    </xf>
    <xf numFmtId="38" fontId="0" fillId="2" borderId="0" xfId="1" applyFont="1" applyFill="1">
      <alignment vertical="center"/>
    </xf>
    <xf numFmtId="3" fontId="0" fillId="2" borderId="0" xfId="0" applyNumberFormat="1" applyFill="1">
      <alignment vertical="center"/>
    </xf>
    <xf numFmtId="176" fontId="0" fillId="0" borderId="0" xfId="0" applyNumberFormat="1">
      <alignment vertical="center"/>
    </xf>
    <xf numFmtId="38" fontId="0" fillId="3" borderId="0" xfId="1" applyFont="1" applyFill="1">
      <alignment vertical="center"/>
    </xf>
    <xf numFmtId="38" fontId="0" fillId="0" borderId="0" xfId="0" applyNumberFormat="1">
      <alignment vertical="center"/>
    </xf>
    <xf numFmtId="0" fontId="5" fillId="0" borderId="0" xfId="0" applyFont="1">
      <alignment vertical="center"/>
    </xf>
    <xf numFmtId="38" fontId="7" fillId="0" borderId="0" xfId="1" applyFont="1">
      <alignment vertical="center"/>
    </xf>
    <xf numFmtId="0" fontId="0" fillId="3" borderId="0" xfId="0" applyFill="1">
      <alignment vertical="center"/>
    </xf>
    <xf numFmtId="0" fontId="3" fillId="0" borderId="0" xfId="0" applyFont="1" applyAlignment="1">
      <alignment vertical="center"/>
    </xf>
    <xf numFmtId="0" fontId="5" fillId="0" borderId="0" xfId="0" applyFont="1" applyBorder="1">
      <alignment vertical="center"/>
    </xf>
    <xf numFmtId="0" fontId="6" fillId="0" borderId="0" xfId="0" applyFont="1" applyBorder="1">
      <alignment vertical="center"/>
    </xf>
    <xf numFmtId="0" fontId="0" fillId="0" borderId="0" xfId="0"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6"/>
  <sheetViews>
    <sheetView workbookViewId="0">
      <selection activeCell="A6" sqref="A6"/>
    </sheetView>
  </sheetViews>
  <sheetFormatPr defaultRowHeight="13.5" x14ac:dyDescent="0.15"/>
  <cols>
    <col min="4" max="4" width="10.5" bestFit="1" customWidth="1"/>
    <col min="5" max="5" width="9.375" customWidth="1"/>
    <col min="7" max="7" width="11.875" customWidth="1"/>
    <col min="8" max="8" width="17" customWidth="1"/>
    <col min="9" max="9" width="3.625" customWidth="1"/>
  </cols>
  <sheetData>
    <row r="1" spans="1:8" x14ac:dyDescent="0.15">
      <c r="A1" t="s">
        <v>10</v>
      </c>
    </row>
    <row r="2" spans="1:8" x14ac:dyDescent="0.15">
      <c r="F2" s="7"/>
      <c r="G2" s="7"/>
      <c r="H2" s="7"/>
    </row>
    <row r="3" spans="1:8" x14ac:dyDescent="0.15">
      <c r="F3" s="28"/>
      <c r="G3" s="29"/>
      <c r="H3" s="7"/>
    </row>
    <row r="6" spans="1:8" x14ac:dyDescent="0.15">
      <c r="A6" t="s">
        <v>52</v>
      </c>
      <c r="G6" s="30" t="s">
        <v>41</v>
      </c>
      <c r="H6" s="30"/>
    </row>
    <row r="8" spans="1:8" ht="21" x14ac:dyDescent="0.15">
      <c r="C8" s="6"/>
      <c r="D8" s="27" t="s">
        <v>34</v>
      </c>
      <c r="E8" s="27"/>
    </row>
    <row r="12" spans="1:8" x14ac:dyDescent="0.15">
      <c r="D12" t="s">
        <v>0</v>
      </c>
      <c r="E12" s="8"/>
      <c r="F12" s="9"/>
      <c r="G12" s="9"/>
      <c r="H12" s="10"/>
    </row>
    <row r="13" spans="1:8" x14ac:dyDescent="0.15">
      <c r="E13" s="11"/>
      <c r="F13" s="7"/>
      <c r="G13" s="7"/>
      <c r="H13" s="12"/>
    </row>
    <row r="14" spans="1:8" x14ac:dyDescent="0.15">
      <c r="D14" t="s">
        <v>1</v>
      </c>
      <c r="E14" s="11"/>
      <c r="F14" s="7" t="s">
        <v>3</v>
      </c>
      <c r="G14" s="7"/>
      <c r="H14" s="12"/>
    </row>
    <row r="15" spans="1:8" x14ac:dyDescent="0.15">
      <c r="E15" s="11"/>
      <c r="F15" s="7"/>
      <c r="G15" s="7"/>
      <c r="H15" s="12" t="s">
        <v>11</v>
      </c>
    </row>
    <row r="16" spans="1:8" x14ac:dyDescent="0.15">
      <c r="B16" s="23"/>
      <c r="D16" t="s">
        <v>2</v>
      </c>
      <c r="E16" s="13"/>
      <c r="F16" s="14"/>
      <c r="G16" s="14"/>
      <c r="H16" s="15"/>
    </row>
    <row r="17" spans="2:9" x14ac:dyDescent="0.15">
      <c r="E17" s="7"/>
      <c r="F17" s="7"/>
      <c r="G17" s="7"/>
      <c r="H17" s="7"/>
    </row>
    <row r="18" spans="2:9" x14ac:dyDescent="0.15">
      <c r="E18" s="7"/>
      <c r="F18" s="7"/>
      <c r="G18" s="7"/>
      <c r="H18" s="7"/>
    </row>
    <row r="19" spans="2:9" x14ac:dyDescent="0.15">
      <c r="E19" s="7"/>
      <c r="F19" s="7"/>
      <c r="G19" s="7"/>
      <c r="H19" s="7"/>
    </row>
    <row r="20" spans="2:9" ht="21" x14ac:dyDescent="0.15">
      <c r="B20" s="6" t="s">
        <v>4</v>
      </c>
      <c r="C20" s="1"/>
      <c r="D20" s="18">
        <f>F28</f>
        <v>333000</v>
      </c>
      <c r="E20" t="s">
        <v>5</v>
      </c>
      <c r="F20" t="s">
        <v>48</v>
      </c>
      <c r="H20" s="21">
        <f>F29</f>
        <v>24666</v>
      </c>
      <c r="I20" t="s">
        <v>29</v>
      </c>
    </row>
    <row r="22" spans="2:9" x14ac:dyDescent="0.15">
      <c r="B22" t="s">
        <v>36</v>
      </c>
    </row>
    <row r="24" spans="2:9" x14ac:dyDescent="0.15">
      <c r="B24" t="s">
        <v>6</v>
      </c>
    </row>
    <row r="26" spans="2:9" x14ac:dyDescent="0.15">
      <c r="C26" t="s">
        <v>32</v>
      </c>
      <c r="F26" s="20">
        <v>500000</v>
      </c>
      <c r="G26" t="s">
        <v>5</v>
      </c>
      <c r="H26" t="s">
        <v>40</v>
      </c>
    </row>
    <row r="27" spans="2:9" x14ac:dyDescent="0.15">
      <c r="C27" t="s">
        <v>47</v>
      </c>
      <c r="F27" s="19">
        <v>167000</v>
      </c>
      <c r="G27" t="s">
        <v>5</v>
      </c>
      <c r="H27" t="s">
        <v>7</v>
      </c>
    </row>
    <row r="28" spans="2:9" x14ac:dyDescent="0.15">
      <c r="C28" t="s">
        <v>25</v>
      </c>
      <c r="F28" s="2">
        <f>F26-F27</f>
        <v>333000</v>
      </c>
      <c r="G28" t="s">
        <v>5</v>
      </c>
      <c r="H28" t="s">
        <v>8</v>
      </c>
    </row>
    <row r="29" spans="2:9" x14ac:dyDescent="0.15">
      <c r="C29" t="s">
        <v>49</v>
      </c>
      <c r="F29" s="2">
        <f>ROUNDDOWN((F28/1.08)*0.08,0)</f>
        <v>24666</v>
      </c>
      <c r="G29" t="s">
        <v>19</v>
      </c>
      <c r="H29" t="s">
        <v>46</v>
      </c>
    </row>
    <row r="30" spans="2:9" x14ac:dyDescent="0.15">
      <c r="C30" t="s">
        <v>26</v>
      </c>
      <c r="F30" s="2">
        <f>F28-F29</f>
        <v>308334</v>
      </c>
      <c r="G30" t="s">
        <v>19</v>
      </c>
      <c r="H30" t="s">
        <v>9</v>
      </c>
    </row>
    <row r="31" spans="2:9" x14ac:dyDescent="0.15">
      <c r="C31" t="s">
        <v>45</v>
      </c>
      <c r="F31" s="2">
        <f>ROUNDDOWN(F30*0.1021,0)</f>
        <v>31480</v>
      </c>
      <c r="G31" t="s">
        <v>19</v>
      </c>
      <c r="H31" t="s">
        <v>43</v>
      </c>
    </row>
    <row r="32" spans="2:9" x14ac:dyDescent="0.15">
      <c r="C32" t="s">
        <v>27</v>
      </c>
      <c r="F32" s="17">
        <f>F28-F31</f>
        <v>301520</v>
      </c>
      <c r="G32" t="s">
        <v>19</v>
      </c>
      <c r="H32" t="s">
        <v>28</v>
      </c>
    </row>
    <row r="34" spans="2:9" x14ac:dyDescent="0.15">
      <c r="B34" t="s">
        <v>38</v>
      </c>
      <c r="C34" t="s">
        <v>17</v>
      </c>
      <c r="E34" s="19">
        <v>500000</v>
      </c>
      <c r="F34" t="s">
        <v>5</v>
      </c>
    </row>
    <row r="35" spans="2:9" x14ac:dyDescent="0.15">
      <c r="B35" t="s">
        <v>39</v>
      </c>
      <c r="C35" s="16" t="s">
        <v>18</v>
      </c>
      <c r="E35" s="22">
        <f>ROUNDDOWN(E34*2/3,0)</f>
        <v>333333</v>
      </c>
      <c r="F35" t="s">
        <v>21</v>
      </c>
      <c r="G35" s="24" t="s">
        <v>31</v>
      </c>
      <c r="H35" s="22">
        <f>+F28</f>
        <v>333000</v>
      </c>
      <c r="I35" t="s">
        <v>20</v>
      </c>
    </row>
    <row r="36" spans="2:9" x14ac:dyDescent="0.15">
      <c r="C36" t="s">
        <v>23</v>
      </c>
      <c r="G36" s="25"/>
      <c r="H36" s="26"/>
    </row>
    <row r="37" spans="2:9" x14ac:dyDescent="0.15">
      <c r="C37" t="s">
        <v>30</v>
      </c>
    </row>
    <row r="41" spans="2:9" x14ac:dyDescent="0.15">
      <c r="D41" t="s">
        <v>12</v>
      </c>
      <c r="E41" t="s">
        <v>13</v>
      </c>
    </row>
    <row r="43" spans="2:9" x14ac:dyDescent="0.15">
      <c r="D43" t="s">
        <v>14</v>
      </c>
      <c r="E43" s="3" t="s">
        <v>15</v>
      </c>
      <c r="F43" s="4"/>
      <c r="G43" s="5"/>
    </row>
    <row r="45" spans="2:9" x14ac:dyDescent="0.15">
      <c r="C45" t="s">
        <v>37</v>
      </c>
    </row>
    <row r="46" spans="2:9" x14ac:dyDescent="0.15">
      <c r="C46" t="s">
        <v>35</v>
      </c>
    </row>
  </sheetData>
  <mergeCells count="1">
    <mergeCell ref="G6:H6"/>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6"/>
  <sheetViews>
    <sheetView workbookViewId="0">
      <selection activeCell="A6" sqref="A6"/>
    </sheetView>
  </sheetViews>
  <sheetFormatPr defaultRowHeight="13.5" x14ac:dyDescent="0.15"/>
  <cols>
    <col min="4" max="4" width="10.5" bestFit="1" customWidth="1"/>
    <col min="5" max="5" width="9.375" customWidth="1"/>
    <col min="7" max="7" width="11.875" customWidth="1"/>
    <col min="8" max="8" width="17" customWidth="1"/>
    <col min="9" max="9" width="3.625" customWidth="1"/>
  </cols>
  <sheetData>
    <row r="1" spans="1:8" x14ac:dyDescent="0.15">
      <c r="A1" t="s">
        <v>10</v>
      </c>
    </row>
    <row r="2" spans="1:8" x14ac:dyDescent="0.15">
      <c r="F2" s="7"/>
      <c r="G2" s="7"/>
      <c r="H2" s="7"/>
    </row>
    <row r="3" spans="1:8" x14ac:dyDescent="0.15">
      <c r="F3" s="28"/>
      <c r="G3" s="29"/>
      <c r="H3" s="7"/>
    </row>
    <row r="6" spans="1:8" x14ac:dyDescent="0.15">
      <c r="A6" t="s">
        <v>52</v>
      </c>
      <c r="G6" s="30" t="s">
        <v>41</v>
      </c>
      <c r="H6" s="30"/>
    </row>
    <row r="8" spans="1:8" ht="21" x14ac:dyDescent="0.15">
      <c r="C8" s="6"/>
      <c r="D8" s="27" t="s">
        <v>34</v>
      </c>
      <c r="E8" s="27"/>
    </row>
    <row r="12" spans="1:8" x14ac:dyDescent="0.15">
      <c r="D12" t="s">
        <v>0</v>
      </c>
      <c r="E12" s="8"/>
      <c r="F12" s="9"/>
      <c r="G12" s="9"/>
      <c r="H12" s="10"/>
    </row>
    <row r="13" spans="1:8" x14ac:dyDescent="0.15">
      <c r="E13" s="11"/>
      <c r="F13" s="7"/>
      <c r="G13" s="7"/>
      <c r="H13" s="12"/>
    </row>
    <row r="14" spans="1:8" x14ac:dyDescent="0.15">
      <c r="D14" t="s">
        <v>1</v>
      </c>
      <c r="E14" s="11"/>
      <c r="F14" s="7" t="s">
        <v>3</v>
      </c>
      <c r="G14" s="7"/>
      <c r="H14" s="12"/>
    </row>
    <row r="15" spans="1:8" x14ac:dyDescent="0.15">
      <c r="E15" s="11"/>
      <c r="F15" s="7"/>
      <c r="G15" s="7"/>
      <c r="H15" s="12" t="s">
        <v>11</v>
      </c>
    </row>
    <row r="16" spans="1:8" x14ac:dyDescent="0.15">
      <c r="B16" s="23"/>
      <c r="D16" t="s">
        <v>2</v>
      </c>
      <c r="E16" s="13"/>
      <c r="F16" s="14"/>
      <c r="G16" s="14"/>
      <c r="H16" s="15"/>
    </row>
    <row r="17" spans="2:9" x14ac:dyDescent="0.15">
      <c r="E17" s="7"/>
      <c r="F17" s="7"/>
      <c r="G17" s="7"/>
      <c r="H17" s="7"/>
    </row>
    <row r="18" spans="2:9" x14ac:dyDescent="0.15">
      <c r="E18" s="7"/>
      <c r="F18" s="7"/>
      <c r="G18" s="7"/>
      <c r="H18" s="7"/>
    </row>
    <row r="19" spans="2:9" x14ac:dyDescent="0.15">
      <c r="E19" s="7"/>
      <c r="F19" s="7"/>
      <c r="G19" s="7"/>
      <c r="H19" s="7"/>
    </row>
    <row r="20" spans="2:9" ht="21" x14ac:dyDescent="0.15">
      <c r="B20" s="6" t="s">
        <v>4</v>
      </c>
      <c r="C20" s="1"/>
      <c r="D20" s="18">
        <f>F28</f>
        <v>333000</v>
      </c>
      <c r="E20" t="s">
        <v>5</v>
      </c>
      <c r="F20" t="s">
        <v>48</v>
      </c>
      <c r="H20" s="21">
        <f>F29</f>
        <v>30272</v>
      </c>
      <c r="I20" t="s">
        <v>29</v>
      </c>
    </row>
    <row r="22" spans="2:9" x14ac:dyDescent="0.15">
      <c r="B22" t="s">
        <v>36</v>
      </c>
    </row>
    <row r="24" spans="2:9" x14ac:dyDescent="0.15">
      <c r="B24" t="s">
        <v>6</v>
      </c>
    </row>
    <row r="26" spans="2:9" x14ac:dyDescent="0.15">
      <c r="C26" t="s">
        <v>32</v>
      </c>
      <c r="F26" s="20">
        <v>500000</v>
      </c>
      <c r="G26" t="s">
        <v>5</v>
      </c>
      <c r="H26" t="s">
        <v>40</v>
      </c>
    </row>
    <row r="27" spans="2:9" x14ac:dyDescent="0.15">
      <c r="C27" t="s">
        <v>47</v>
      </c>
      <c r="F27" s="19">
        <v>167000</v>
      </c>
      <c r="G27" t="s">
        <v>5</v>
      </c>
      <c r="H27" t="s">
        <v>7</v>
      </c>
    </row>
    <row r="28" spans="2:9" x14ac:dyDescent="0.15">
      <c r="C28" t="s">
        <v>25</v>
      </c>
      <c r="F28" s="2">
        <f>F26-F27</f>
        <v>333000</v>
      </c>
      <c r="G28" t="s">
        <v>5</v>
      </c>
      <c r="H28" t="s">
        <v>8</v>
      </c>
    </row>
    <row r="29" spans="2:9" x14ac:dyDescent="0.15">
      <c r="C29" t="s">
        <v>50</v>
      </c>
      <c r="F29" s="2">
        <f>ROUNDDOWN((F28/1.1)*0.1,0)</f>
        <v>30272</v>
      </c>
      <c r="G29" t="s">
        <v>5</v>
      </c>
      <c r="H29" t="s">
        <v>42</v>
      </c>
    </row>
    <row r="30" spans="2:9" x14ac:dyDescent="0.15">
      <c r="C30" t="s">
        <v>26</v>
      </c>
      <c r="F30" s="2">
        <f>F28-F29</f>
        <v>302728</v>
      </c>
      <c r="G30" t="s">
        <v>5</v>
      </c>
      <c r="H30" t="s">
        <v>9</v>
      </c>
    </row>
    <row r="31" spans="2:9" x14ac:dyDescent="0.15">
      <c r="C31" t="s">
        <v>44</v>
      </c>
      <c r="F31" s="2">
        <f>ROUNDDOWN(F30*0.1021,0)</f>
        <v>30908</v>
      </c>
      <c r="G31" t="s">
        <v>5</v>
      </c>
      <c r="H31" t="s">
        <v>43</v>
      </c>
    </row>
    <row r="32" spans="2:9" x14ac:dyDescent="0.15">
      <c r="C32" t="s">
        <v>27</v>
      </c>
      <c r="F32" s="17">
        <f>F28-F31</f>
        <v>302092</v>
      </c>
      <c r="G32" t="s">
        <v>5</v>
      </c>
      <c r="H32" t="s">
        <v>28</v>
      </c>
    </row>
    <row r="34" spans="2:9" x14ac:dyDescent="0.15">
      <c r="B34" t="s">
        <v>38</v>
      </c>
      <c r="C34" t="s">
        <v>17</v>
      </c>
      <c r="E34" s="19">
        <v>500000</v>
      </c>
      <c r="F34" t="s">
        <v>5</v>
      </c>
    </row>
    <row r="35" spans="2:9" x14ac:dyDescent="0.15">
      <c r="B35" t="s">
        <v>39</v>
      </c>
      <c r="C35" s="16" t="s">
        <v>18</v>
      </c>
      <c r="E35" s="22">
        <f>ROUNDDOWN(E34*2/3,0)</f>
        <v>333333</v>
      </c>
      <c r="F35" t="s">
        <v>21</v>
      </c>
      <c r="G35" s="24" t="s">
        <v>31</v>
      </c>
      <c r="H35" s="22">
        <f>+F28</f>
        <v>333000</v>
      </c>
      <c r="I35" t="s">
        <v>5</v>
      </c>
    </row>
    <row r="36" spans="2:9" x14ac:dyDescent="0.15">
      <c r="C36" t="s">
        <v>23</v>
      </c>
      <c r="G36" s="25"/>
      <c r="H36" s="26"/>
    </row>
    <row r="37" spans="2:9" x14ac:dyDescent="0.15">
      <c r="C37" t="s">
        <v>30</v>
      </c>
    </row>
    <row r="41" spans="2:9" x14ac:dyDescent="0.15">
      <c r="D41" t="s">
        <v>12</v>
      </c>
      <c r="E41" t="s">
        <v>13</v>
      </c>
    </row>
    <row r="43" spans="2:9" x14ac:dyDescent="0.15">
      <c r="D43" t="s">
        <v>14</v>
      </c>
      <c r="E43" s="3" t="s">
        <v>3</v>
      </c>
      <c r="F43" s="4"/>
      <c r="G43" s="5"/>
    </row>
    <row r="45" spans="2:9" x14ac:dyDescent="0.15">
      <c r="C45" t="s">
        <v>37</v>
      </c>
    </row>
    <row r="46" spans="2:9" x14ac:dyDescent="0.15">
      <c r="C46" t="s">
        <v>35</v>
      </c>
    </row>
  </sheetData>
  <mergeCells count="1">
    <mergeCell ref="G6:H6"/>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44"/>
  <sheetViews>
    <sheetView tabSelected="1" workbookViewId="0">
      <selection activeCell="A6" sqref="A6"/>
    </sheetView>
  </sheetViews>
  <sheetFormatPr defaultRowHeight="13.5" x14ac:dyDescent="0.15"/>
  <cols>
    <col min="3" max="3" width="8.25" customWidth="1"/>
    <col min="4" max="4" width="11" customWidth="1"/>
    <col min="5" max="5" width="9.125" customWidth="1"/>
    <col min="6" max="6" width="8.375" customWidth="1"/>
    <col min="7" max="7" width="11.25" customWidth="1"/>
    <col min="8" max="8" width="14.375" customWidth="1"/>
    <col min="9" max="9" width="5" customWidth="1"/>
  </cols>
  <sheetData>
    <row r="1" spans="1:8" x14ac:dyDescent="0.15">
      <c r="A1" t="s">
        <v>16</v>
      </c>
    </row>
    <row r="2" spans="1:8" x14ac:dyDescent="0.15">
      <c r="F2" s="7"/>
      <c r="G2" s="7"/>
      <c r="H2" s="7"/>
    </row>
    <row r="3" spans="1:8" x14ac:dyDescent="0.15">
      <c r="F3" s="28"/>
      <c r="G3" s="29"/>
      <c r="H3" s="7"/>
    </row>
    <row r="6" spans="1:8" x14ac:dyDescent="0.15">
      <c r="A6" t="s">
        <v>52</v>
      </c>
      <c r="G6" s="30" t="s">
        <v>41</v>
      </c>
      <c r="H6" s="30"/>
    </row>
    <row r="8" spans="1:8" ht="21" x14ac:dyDescent="0.15">
      <c r="C8" s="6"/>
      <c r="D8" s="27" t="s">
        <v>34</v>
      </c>
      <c r="E8" s="27"/>
    </row>
    <row r="12" spans="1:8" x14ac:dyDescent="0.15">
      <c r="D12" t="s">
        <v>0</v>
      </c>
      <c r="E12" s="8"/>
      <c r="F12" s="9"/>
      <c r="G12" s="9"/>
      <c r="H12" s="10"/>
    </row>
    <row r="13" spans="1:8" x14ac:dyDescent="0.15">
      <c r="E13" s="11"/>
      <c r="F13" s="7"/>
      <c r="G13" s="7"/>
      <c r="H13" s="12"/>
    </row>
    <row r="14" spans="1:8" x14ac:dyDescent="0.15">
      <c r="D14" t="s">
        <v>1</v>
      </c>
      <c r="E14" s="11"/>
      <c r="F14" s="7" t="s">
        <v>3</v>
      </c>
      <c r="G14" s="7"/>
      <c r="H14" s="12"/>
    </row>
    <row r="15" spans="1:8" x14ac:dyDescent="0.15">
      <c r="E15" s="11"/>
      <c r="F15" s="7"/>
      <c r="G15" s="7"/>
      <c r="H15" s="12" t="s">
        <v>11</v>
      </c>
    </row>
    <row r="16" spans="1:8" x14ac:dyDescent="0.15">
      <c r="D16" t="s">
        <v>2</v>
      </c>
      <c r="E16" s="13"/>
      <c r="F16" s="14"/>
      <c r="G16" s="14"/>
      <c r="H16" s="15"/>
    </row>
    <row r="17" spans="2:9" x14ac:dyDescent="0.15">
      <c r="E17" s="7"/>
      <c r="F17" s="7"/>
      <c r="G17" s="7"/>
      <c r="H17" s="7"/>
    </row>
    <row r="18" spans="2:9" x14ac:dyDescent="0.15">
      <c r="E18" s="7"/>
      <c r="F18" s="7"/>
      <c r="G18" s="7"/>
    </row>
    <row r="19" spans="2:9" ht="21" x14ac:dyDescent="0.15">
      <c r="B19" s="6" t="s">
        <v>4</v>
      </c>
      <c r="C19" s="1"/>
      <c r="D19" s="18">
        <f>F27</f>
        <v>333000</v>
      </c>
      <c r="E19" t="s">
        <v>5</v>
      </c>
      <c r="F19" t="s">
        <v>51</v>
      </c>
      <c r="H19" s="21">
        <f>ROUNDDOWN((D19/1.1)*0.1,0)</f>
        <v>30272</v>
      </c>
      <c r="I19" t="s">
        <v>29</v>
      </c>
    </row>
    <row r="21" spans="2:9" x14ac:dyDescent="0.15">
      <c r="B21" t="s">
        <v>36</v>
      </c>
    </row>
    <row r="23" spans="2:9" x14ac:dyDescent="0.15">
      <c r="B23" t="s">
        <v>6</v>
      </c>
    </row>
    <row r="25" spans="2:9" x14ac:dyDescent="0.15">
      <c r="C25" t="s">
        <v>33</v>
      </c>
      <c r="F25" s="20">
        <v>500000</v>
      </c>
      <c r="G25" t="s">
        <v>5</v>
      </c>
    </row>
    <row r="26" spans="2:9" x14ac:dyDescent="0.15">
      <c r="C26" t="s">
        <v>47</v>
      </c>
      <c r="F26" s="19">
        <v>167000</v>
      </c>
      <c r="G26" t="s">
        <v>5</v>
      </c>
    </row>
    <row r="27" spans="2:9" x14ac:dyDescent="0.15">
      <c r="C27" t="s">
        <v>24</v>
      </c>
      <c r="F27" s="2">
        <f>+F25-F26</f>
        <v>333000</v>
      </c>
      <c r="G27" t="s">
        <v>5</v>
      </c>
    </row>
    <row r="28" spans="2:9" x14ac:dyDescent="0.15">
      <c r="F28" s="1"/>
    </row>
    <row r="30" spans="2:9" x14ac:dyDescent="0.15">
      <c r="B30" t="s">
        <v>38</v>
      </c>
      <c r="C30" t="s">
        <v>17</v>
      </c>
      <c r="E30" s="19">
        <v>500000</v>
      </c>
      <c r="F30" t="s">
        <v>5</v>
      </c>
    </row>
    <row r="31" spans="2:9" x14ac:dyDescent="0.15">
      <c r="B31" t="s">
        <v>39</v>
      </c>
      <c r="C31" s="16" t="s">
        <v>18</v>
      </c>
      <c r="E31" s="22">
        <f>ROUNDDOWN(E30*2/3,0)</f>
        <v>333333</v>
      </c>
      <c r="F31" t="s">
        <v>21</v>
      </c>
      <c r="G31" s="24" t="s">
        <v>31</v>
      </c>
      <c r="H31" s="2">
        <f>+F27</f>
        <v>333000</v>
      </c>
      <c r="I31" t="s">
        <v>5</v>
      </c>
    </row>
    <row r="32" spans="2:9" x14ac:dyDescent="0.15">
      <c r="C32" t="s">
        <v>23</v>
      </c>
      <c r="G32" s="25"/>
      <c r="H32" s="26"/>
    </row>
    <row r="33" spans="3:7" x14ac:dyDescent="0.15">
      <c r="C33" t="s">
        <v>22</v>
      </c>
    </row>
    <row r="38" spans="3:7" x14ac:dyDescent="0.15">
      <c r="D38" t="s">
        <v>12</v>
      </c>
      <c r="E38" t="s">
        <v>13</v>
      </c>
    </row>
    <row r="40" spans="3:7" x14ac:dyDescent="0.15">
      <c r="D40" t="s">
        <v>14</v>
      </c>
      <c r="E40" s="3" t="s">
        <v>15</v>
      </c>
      <c r="F40" s="4"/>
      <c r="G40" s="5"/>
    </row>
    <row r="43" spans="3:7" x14ac:dyDescent="0.15">
      <c r="C43" t="s">
        <v>37</v>
      </c>
    </row>
    <row r="44" spans="3:7" x14ac:dyDescent="0.15">
      <c r="C44" t="s">
        <v>35</v>
      </c>
    </row>
  </sheetData>
  <mergeCells count="1">
    <mergeCell ref="G6:H6"/>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3</vt:i4>
      </vt:variant>
    </vt:vector>
  </HeadingPairs>
  <TitlesOfParts>
    <vt:vector size="3" baseType="lpstr">
      <vt:lpstr>個人(8%)</vt:lpstr>
      <vt:lpstr>個人(10%) </vt:lpstr>
      <vt:lpstr>法人(10%)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2019-10-24T01:34:17Z</cp:lastPrinted>
  <dcterms:created xsi:type="dcterms:W3CDTF">2013-06-13T07:02:21Z</dcterms:created>
  <dcterms:modified xsi:type="dcterms:W3CDTF">2022-05-09T05:53:04Z</dcterms:modified>
</cp:coreProperties>
</file>